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egovg01.sharepoint.com/sites/EAO_MKM/DOKUMENDID/Eelarve/2025 ea seadus/Eelarved/"/>
    </mc:Choice>
  </mc:AlternateContent>
  <xr:revisionPtr revIDLastSave="108" documentId="8_{9BE018F0-4FB5-4203-BEA2-C99AC3ECBA6C}" xr6:coauthVersionLast="47" xr6:coauthVersionMax="47" xr10:uidLastSave="{030C9F4B-5BBB-4F37-BA85-CD9DA09B35B9}"/>
  <bookViews>
    <workbookView xWindow="28680" yWindow="-120" windowWidth="29040" windowHeight="15720" xr2:uid="{6B2B7621-D651-4ABA-AA00-AE046CBB18D9}"/>
  </bookViews>
  <sheets>
    <sheet name="Lisa 4 RLK " sheetId="1" r:id="rId1"/>
  </sheets>
  <definedNames>
    <definedName name="_xlnm._FilterDatabase" localSheetId="0" hidden="1">'Lisa 4 RLK '!$A$13:$G$21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7" i="1" l="1"/>
  <c r="J7" i="1"/>
  <c r="I8" i="1"/>
  <c r="J8" i="1"/>
  <c r="I9" i="1"/>
  <c r="J9" i="1"/>
  <c r="I10" i="1"/>
  <c r="J10" i="1"/>
  <c r="I11" i="1"/>
  <c r="J11" i="1"/>
  <c r="I12" i="1"/>
  <c r="I20" i="1"/>
  <c r="J20" i="1"/>
  <c r="J19" i="1"/>
  <c r="J21" i="1"/>
  <c r="J18" i="1"/>
  <c r="I17" i="1"/>
  <c r="I16" i="1" s="1"/>
  <c r="J17" i="1"/>
  <c r="J16" i="1" s="1"/>
  <c r="H7" i="1"/>
  <c r="H8" i="1"/>
  <c r="H9" i="1"/>
  <c r="H10" i="1"/>
  <c r="H11" i="1"/>
  <c r="H17" i="1"/>
  <c r="H16" i="1" s="1"/>
  <c r="H20" i="1"/>
  <c r="J12" i="1" l="1"/>
  <c r="H12" i="1"/>
</calcChain>
</file>

<file path=xl/sharedStrings.xml><?xml version="1.0" encoding="utf-8"?>
<sst xmlns="http://schemas.openxmlformats.org/spreadsheetml/2006/main" count="44" uniqueCount="41">
  <si>
    <t>Tulud</t>
  </si>
  <si>
    <t>Investeeringud</t>
  </si>
  <si>
    <t>Kulud</t>
  </si>
  <si>
    <t>Põhivara kulum</t>
  </si>
  <si>
    <t>Käibemaks</t>
  </si>
  <si>
    <t>Kulud ja investeeringud kokku</t>
  </si>
  <si>
    <t>Programmi tegevus - kood</t>
  </si>
  <si>
    <t>Programmi tegevus - nimi</t>
  </si>
  <si>
    <t>Eelarve liik*</t>
  </si>
  <si>
    <t>Eelarve objekt</t>
  </si>
  <si>
    <t>Objekti nimi</t>
  </si>
  <si>
    <t>Majanduslik sisu</t>
  </si>
  <si>
    <t>Stsenaarium asutuse kulumudelis</t>
  </si>
  <si>
    <t/>
  </si>
  <si>
    <t>Periood asutuse kulumudelis</t>
  </si>
  <si>
    <t>XX010000</t>
  </si>
  <si>
    <t>Programmide ülene</t>
  </si>
  <si>
    <t>KÄIBEMAKS  KOKKU</t>
  </si>
  <si>
    <t>20</t>
  </si>
  <si>
    <t>10</t>
  </si>
  <si>
    <t>* Eelarve liik: 10 - arvestuslikud vahendid, 20 - kindlaksmääratud vahendid, 32 - välistoetuste riiklik kaasfinantseerimine, 40 - välistoetustest ja moderniseerimisfondist saadavad vahendid, 41 - vahendatavad välistoetused, 43 - CO2 müügist saadavad vahendid, 44 - omatuludest saadavad vahendid, 45 - ebaregulaarsetest tuludest saadavad vahendid, 60 - mitterahalised vahendid (põhivara kulum)</t>
  </si>
  <si>
    <t>TULEMUSVALDKOND  HEAOLU</t>
  </si>
  <si>
    <t>HE010103</t>
  </si>
  <si>
    <t>Kulud - tööjõukulud</t>
  </si>
  <si>
    <t>Kulud - majandamiskulud</t>
  </si>
  <si>
    <t>Riikliku Lepitaja Kantselei</t>
  </si>
  <si>
    <t>Tulud kokku</t>
  </si>
  <si>
    <t>Lisa 4</t>
  </si>
  <si>
    <t>Konto</t>
  </si>
  <si>
    <t>50</t>
  </si>
  <si>
    <t>55</t>
  </si>
  <si>
    <t>601000</t>
  </si>
  <si>
    <t>Kvaliteetse tööelu tagamine ja areng</t>
  </si>
  <si>
    <t>Käibemaksukulu majandamiskuludelt</t>
  </si>
  <si>
    <t>TÖÖTURU PROGRAMMI  KULUD  KOKKU</t>
  </si>
  <si>
    <t xml:space="preserve">MKMi 29.01.2025 kk-ga nr 10 kinnitatud eelarve </t>
  </si>
  <si>
    <t>MKMi 02.06.2025 kk nr 65</t>
  </si>
  <si>
    <t>EELARVE_ ULE</t>
  </si>
  <si>
    <t>2025_05</t>
  </si>
  <si>
    <t>Lõplik eelarve 2025</t>
  </si>
  <si>
    <t>Majandus- ja tööstusministri käskkirja "Majandus- ja Kommunikatsiooniministeeriumi ja                                                                                                                                                                                                                                                                                                                                                                                                                     tema valitsemisala asutuste 2025. a eelarvete kinnitamine"  juurde (muudetud sõnastuses)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</si>
</sst>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sz val="10"/>
      <color indexed="8"/>
      <name val="Times New Roman"/>
      <family val="1"/>
      <charset val="186"/>
    </font>
    <font>
      <b/>
      <sz val="10"/>
      <color indexed="8"/>
      <name val="Times New Roman"/>
      <family val="1"/>
      <charset val="186"/>
    </font>
    <font>
      <sz val="11"/>
      <color theme="1"/>
      <name val="Arial"/>
      <family val="2"/>
      <charset val="186"/>
    </font>
    <font>
      <b/>
      <sz val="10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9"/>
      <name val="Times New Roman"/>
      <family val="1"/>
      <charset val="186"/>
    </font>
    <font>
      <i/>
      <u/>
      <sz val="9"/>
      <name val="Times New Roman"/>
      <family val="1"/>
      <charset val="186"/>
    </font>
    <font>
      <i/>
      <u/>
      <sz val="9"/>
      <color theme="1"/>
      <name val="Times New Roman"/>
      <family val="1"/>
      <charset val="186"/>
    </font>
    <font>
      <sz val="11"/>
      <color rgb="FFFFFFFF"/>
      <name val="Calibri"/>
      <family val="2"/>
      <scheme val="minor"/>
    </font>
    <font>
      <i/>
      <sz val="10"/>
      <name val="Times New Roman"/>
      <family val="1"/>
      <charset val="186"/>
    </font>
    <font>
      <i/>
      <sz val="10"/>
      <color theme="1"/>
      <name val="Times New Roman"/>
      <family val="1"/>
      <charset val="186"/>
    </font>
    <font>
      <b/>
      <sz val="9"/>
      <color indexed="8"/>
      <name val="Times New Roman"/>
      <family val="1"/>
      <charset val="186"/>
    </font>
    <font>
      <sz val="11"/>
      <color indexed="8"/>
      <name val="Calibri"/>
      <family val="2"/>
      <charset val="186"/>
      <scheme val="minor"/>
    </font>
    <font>
      <b/>
      <sz val="11"/>
      <color indexed="8"/>
      <name val="Calibri"/>
      <family val="2"/>
      <charset val="186"/>
      <scheme val="minor"/>
    </font>
    <font>
      <sz val="8"/>
      <name val="Calibri"/>
      <family val="2"/>
      <scheme val="minor"/>
    </font>
    <font>
      <sz val="11"/>
      <color indexed="8"/>
      <name val="Times New Roman"/>
      <family val="1"/>
      <charset val="186"/>
    </font>
    <font>
      <sz val="11"/>
      <color rgb="FFFF0000"/>
      <name val="Calibri"/>
      <family val="2"/>
      <scheme val="minor"/>
    </font>
    <font>
      <sz val="10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1" fillId="0" borderId="0"/>
  </cellStyleXfs>
  <cellXfs count="55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5" fillId="0" borderId="0" xfId="1" applyFont="1"/>
    <xf numFmtId="49" fontId="6" fillId="0" borderId="0" xfId="1" applyNumberFormat="1" applyFont="1" applyAlignment="1">
      <alignment horizontal="right" wrapText="1"/>
    </xf>
    <xf numFmtId="3" fontId="2" fillId="0" borderId="1" xfId="0" applyNumberFormat="1" applyFont="1" applyBorder="1" applyAlignment="1">
      <alignment vertical="center"/>
    </xf>
    <xf numFmtId="0" fontId="3" fillId="0" borderId="0" xfId="0" applyFont="1"/>
    <xf numFmtId="3" fontId="7" fillId="0" borderId="0" xfId="1" applyNumberFormat="1" applyFont="1" applyAlignment="1" applyProtection="1">
      <alignment horizontal="right"/>
      <protection hidden="1"/>
    </xf>
    <xf numFmtId="49" fontId="6" fillId="0" borderId="0" xfId="1" applyNumberFormat="1" applyFont="1" applyAlignment="1">
      <alignment horizontal="right"/>
    </xf>
    <xf numFmtId="3" fontId="6" fillId="0" borderId="0" xfId="1" applyNumberFormat="1" applyFont="1" applyAlignment="1">
      <alignment horizontal="right" wrapText="1"/>
    </xf>
    <xf numFmtId="3" fontId="8" fillId="0" borderId="0" xfId="1" applyNumberFormat="1" applyFont="1" applyAlignment="1">
      <alignment horizontal="right" wrapText="1"/>
    </xf>
    <xf numFmtId="3" fontId="9" fillId="0" borderId="0" xfId="1" applyNumberFormat="1" applyFont="1" applyAlignment="1">
      <alignment wrapText="1"/>
    </xf>
    <xf numFmtId="0" fontId="5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10" fillId="0" borderId="1" xfId="0" applyFont="1" applyBorder="1"/>
    <xf numFmtId="0" fontId="10" fillId="0" borderId="1" xfId="0" applyFont="1" applyBorder="1" applyAlignment="1">
      <alignment horizontal="center"/>
    </xf>
    <xf numFmtId="0" fontId="0" fillId="0" borderId="1" xfId="0" applyBorder="1"/>
    <xf numFmtId="0" fontId="11" fillId="0" borderId="1" xfId="2" applyFont="1" applyBorder="1" applyAlignment="1">
      <alignment vertical="center" wrapText="1"/>
    </xf>
    <xf numFmtId="0" fontId="11" fillId="0" borderId="1" xfId="2" applyFont="1" applyBorder="1" applyAlignment="1">
      <alignment horizontal="right" vertical="center" wrapText="1"/>
    </xf>
    <xf numFmtId="0" fontId="0" fillId="0" borderId="1" xfId="0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vertical="center"/>
    </xf>
    <xf numFmtId="0" fontId="2" fillId="0" borderId="0" xfId="0" applyFont="1" applyAlignment="1">
      <alignment vertical="top" wrapText="1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3" fontId="12" fillId="0" borderId="1" xfId="2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0" fillId="0" borderId="0" xfId="0" applyAlignment="1">
      <alignment wrapText="1"/>
    </xf>
    <xf numFmtId="3" fontId="8" fillId="0" borderId="0" xfId="1" applyNumberFormat="1" applyFont="1" applyAlignment="1" applyProtection="1">
      <alignment horizontal="right"/>
      <protection hidden="1"/>
    </xf>
    <xf numFmtId="0" fontId="13" fillId="2" borderId="2" xfId="0" applyFont="1" applyFill="1" applyBorder="1" applyAlignment="1">
      <alignment vertical="center"/>
    </xf>
    <xf numFmtId="0" fontId="2" fillId="0" borderId="1" xfId="0" quotePrefix="1" applyFont="1" applyBorder="1" applyAlignment="1">
      <alignment vertical="center"/>
    </xf>
    <xf numFmtId="0" fontId="13" fillId="2" borderId="1" xfId="0" applyFont="1" applyFill="1" applyBorder="1" applyAlignment="1">
      <alignment vertical="center"/>
    </xf>
    <xf numFmtId="0" fontId="0" fillId="2" borderId="1" xfId="0" applyFill="1" applyBorder="1" applyAlignment="1">
      <alignment vertical="center"/>
    </xf>
    <xf numFmtId="3" fontId="3" fillId="2" borderId="1" xfId="0" applyNumberFormat="1" applyFont="1" applyFill="1" applyBorder="1" applyAlignment="1">
      <alignment vertical="center"/>
    </xf>
    <xf numFmtId="0" fontId="13" fillId="2" borderId="3" xfId="0" applyFont="1" applyFill="1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14" fillId="2" borderId="1" xfId="0" applyFont="1" applyFill="1" applyBorder="1" applyAlignment="1">
      <alignment vertical="center"/>
    </xf>
    <xf numFmtId="0" fontId="14" fillId="2" borderId="1" xfId="0" applyFont="1" applyFill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7" fillId="0" borderId="0" xfId="0" applyFont="1"/>
    <xf numFmtId="0" fontId="18" fillId="0" borderId="0" xfId="0" applyFont="1"/>
    <xf numFmtId="3" fontId="18" fillId="0" borderId="0" xfId="0" applyNumberFormat="1" applyFont="1"/>
    <xf numFmtId="0" fontId="13" fillId="2" borderId="2" xfId="0" applyFont="1" applyFill="1" applyBorder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right" vertical="center" wrapText="1"/>
    </xf>
    <xf numFmtId="4" fontId="5" fillId="3" borderId="1" xfId="2" applyNumberFormat="1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left" vertical="center"/>
    </xf>
  </cellXfs>
  <cellStyles count="3">
    <cellStyle name="Normaallaad" xfId="0" builtinId="0"/>
    <cellStyle name="Normaallaad 2" xfId="1" xr:uid="{B35D4B3C-4E10-4461-B78D-806DFA58CCF1}"/>
    <cellStyle name="Normaallaad 4" xfId="2" xr:uid="{2D2E689D-7874-443D-A406-5CC41556F96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’i kujundus 2013–2022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554D9D-6C78-418B-907F-2A58BE272641}">
  <sheetPr>
    <pageSetUpPr fitToPage="1"/>
  </sheetPr>
  <dimension ref="A1:K25"/>
  <sheetViews>
    <sheetView tabSelected="1" zoomScaleNormal="100" workbookViewId="0">
      <selection activeCell="T7" sqref="T7"/>
    </sheetView>
  </sheetViews>
  <sheetFormatPr defaultRowHeight="14.6" x14ac:dyDescent="0.4"/>
  <cols>
    <col min="1" max="1" width="10.53515625" customWidth="1"/>
    <col min="2" max="2" width="23.15234375" customWidth="1"/>
    <col min="3" max="3" width="7.3828125" style="1" customWidth="1"/>
    <col min="4" max="4" width="8.3046875" customWidth="1"/>
    <col min="5" max="5" width="19.53515625" customWidth="1"/>
    <col min="6" max="6" width="6.15234375" customWidth="1"/>
    <col min="7" max="7" width="28.3828125" customWidth="1"/>
    <col min="8" max="8" width="12.07421875" customWidth="1"/>
    <col min="9" max="9" width="10.765625" customWidth="1"/>
    <col min="10" max="10" width="10.07421875" customWidth="1"/>
  </cols>
  <sheetData>
    <row r="1" spans="1:11" x14ac:dyDescent="0.4">
      <c r="D1" s="2"/>
      <c r="E1" s="2"/>
      <c r="F1" s="42"/>
      <c r="G1" s="42"/>
      <c r="J1" s="3" t="s">
        <v>27</v>
      </c>
    </row>
    <row r="2" spans="1:11" s="25" customFormat="1" ht="25.3" customHeight="1" x14ac:dyDescent="0.4">
      <c r="C2" s="53"/>
      <c r="E2" s="51"/>
      <c r="F2" s="48" t="s">
        <v>40</v>
      </c>
      <c r="G2" s="47"/>
      <c r="H2" s="47"/>
      <c r="I2" s="47"/>
      <c r="J2" s="47"/>
      <c r="K2" s="38"/>
    </row>
    <row r="3" spans="1:11" ht="14.7" customHeight="1" x14ac:dyDescent="0.4">
      <c r="C3" s="4"/>
      <c r="D3" s="29"/>
      <c r="E3" s="51"/>
      <c r="F3" s="51"/>
      <c r="G3" s="51"/>
      <c r="H3" s="51"/>
    </row>
    <row r="4" spans="1:11" x14ac:dyDescent="0.4">
      <c r="C4" s="4"/>
      <c r="D4" s="4"/>
      <c r="E4" s="4"/>
      <c r="F4" s="4"/>
      <c r="G4" s="4"/>
    </row>
    <row r="5" spans="1:11" x14ac:dyDescent="0.4">
      <c r="A5" s="5" t="s">
        <v>25</v>
      </c>
      <c r="G5" s="43"/>
      <c r="H5" s="44"/>
    </row>
    <row r="6" spans="1:11" x14ac:dyDescent="0.4">
      <c r="A6" s="5"/>
      <c r="G6" s="6" t="s">
        <v>0</v>
      </c>
      <c r="H6" s="9">
        <v>0</v>
      </c>
      <c r="I6" s="9">
        <v>0</v>
      </c>
      <c r="J6" s="9">
        <v>0</v>
      </c>
    </row>
    <row r="7" spans="1:11" x14ac:dyDescent="0.4">
      <c r="A7" s="5"/>
      <c r="G7" s="12" t="s">
        <v>26</v>
      </c>
      <c r="H7" s="30">
        <f>SUM(H6)</f>
        <v>0</v>
      </c>
      <c r="I7" s="30">
        <f t="shared" ref="I7:J7" si="0">SUM(I6)</f>
        <v>0</v>
      </c>
      <c r="J7" s="30">
        <f t="shared" si="0"/>
        <v>0</v>
      </c>
    </row>
    <row r="8" spans="1:11" x14ac:dyDescent="0.4">
      <c r="A8" s="8"/>
      <c r="G8" s="6" t="s">
        <v>1</v>
      </c>
      <c r="H8" s="9">
        <f>SUMIF($G$18:$G$18,"Investeeringud*",H$18:H$18)</f>
        <v>0</v>
      </c>
      <c r="I8" s="9">
        <f t="shared" ref="I8:J8" si="1">SUMIF($G$18:$G$18,"Investeeringud*",I$18:I$18)</f>
        <v>0</v>
      </c>
      <c r="J8" s="9">
        <f t="shared" si="1"/>
        <v>0</v>
      </c>
    </row>
    <row r="9" spans="1:11" x14ac:dyDescent="0.4">
      <c r="A9" s="8"/>
      <c r="G9" s="10" t="s">
        <v>2</v>
      </c>
      <c r="H9" s="9">
        <f>SUMIF($G$18:$G$19,"Kulud*",H$18:H$19)</f>
        <v>-143998</v>
      </c>
      <c r="I9" s="9">
        <f t="shared" ref="I9:J9" si="2">SUMIF($G$18:$G$19,"Kulud*",I$18:I$19)</f>
        <v>-3089.5443034378332</v>
      </c>
      <c r="J9" s="9">
        <f t="shared" si="2"/>
        <v>-147087.54430343784</v>
      </c>
    </row>
    <row r="10" spans="1:11" x14ac:dyDescent="0.4">
      <c r="A10" s="8"/>
      <c r="G10" s="11" t="s">
        <v>3</v>
      </c>
      <c r="H10" s="9">
        <f>SUMIF($G$18:$G$18,"Põhivara kulum*",H$18:H$18)</f>
        <v>0</v>
      </c>
      <c r="I10" s="9">
        <f t="shared" ref="I10:J10" si="3">SUMIF($G$18:$G$18,"Põhivara kulum*",I$18:I$18)</f>
        <v>0</v>
      </c>
      <c r="J10" s="9">
        <f t="shared" si="3"/>
        <v>0</v>
      </c>
    </row>
    <row r="11" spans="1:11" x14ac:dyDescent="0.4">
      <c r="A11" s="8"/>
      <c r="G11" s="11" t="s">
        <v>4</v>
      </c>
      <c r="H11" s="9">
        <f>+SUBTOTAL(9, H21:H21)</f>
        <v>-4000</v>
      </c>
      <c r="I11" s="9">
        <f t="shared" ref="I11:J11" si="4">+SUBTOTAL(9, I21:I21)</f>
        <v>0</v>
      </c>
      <c r="J11" s="9">
        <f t="shared" si="4"/>
        <v>-4000</v>
      </c>
    </row>
    <row r="12" spans="1:11" x14ac:dyDescent="0.4">
      <c r="A12" s="8"/>
      <c r="G12" s="12" t="s">
        <v>5</v>
      </c>
      <c r="H12" s="13">
        <f>SUM(H8:H11)</f>
        <v>-147998</v>
      </c>
      <c r="I12" s="13">
        <f t="shared" ref="I12:J12" si="5">SUM(I8:I11)</f>
        <v>-3089.5443034378332</v>
      </c>
      <c r="J12" s="13">
        <f t="shared" si="5"/>
        <v>-151087.54430343784</v>
      </c>
    </row>
    <row r="13" spans="1:11" ht="62.15" x14ac:dyDescent="0.4">
      <c r="A13" s="14" t="s">
        <v>6</v>
      </c>
      <c r="B13" s="14" t="s">
        <v>7</v>
      </c>
      <c r="C13" s="15" t="s">
        <v>8</v>
      </c>
      <c r="D13" s="14" t="s">
        <v>9</v>
      </c>
      <c r="E13" s="14" t="s">
        <v>10</v>
      </c>
      <c r="F13" s="14" t="s">
        <v>28</v>
      </c>
      <c r="G13" s="14" t="s">
        <v>11</v>
      </c>
      <c r="H13" s="49" t="s">
        <v>35</v>
      </c>
      <c r="I13" s="49" t="s">
        <v>36</v>
      </c>
      <c r="J13" s="49" t="s">
        <v>39</v>
      </c>
    </row>
    <row r="14" spans="1:11" ht="25.75" x14ac:dyDescent="0.4">
      <c r="A14" s="16"/>
      <c r="B14" s="16"/>
      <c r="C14" s="17"/>
      <c r="D14" s="18"/>
      <c r="E14" s="19"/>
      <c r="F14" s="19"/>
      <c r="G14" s="20" t="s">
        <v>12</v>
      </c>
      <c r="H14" s="27"/>
      <c r="I14" s="27" t="s">
        <v>37</v>
      </c>
      <c r="J14" s="26"/>
    </row>
    <row r="15" spans="1:11" ht="19" customHeight="1" x14ac:dyDescent="0.4">
      <c r="A15" s="18" t="s">
        <v>13</v>
      </c>
      <c r="B15" s="18" t="s">
        <v>13</v>
      </c>
      <c r="C15" s="21" t="s">
        <v>13</v>
      </c>
      <c r="D15" s="18"/>
      <c r="E15" s="19"/>
      <c r="F15" s="19"/>
      <c r="G15" s="20" t="s">
        <v>14</v>
      </c>
      <c r="H15" s="28"/>
      <c r="I15" s="50" t="s">
        <v>38</v>
      </c>
      <c r="J15" s="26"/>
    </row>
    <row r="16" spans="1:11" s="25" customFormat="1" x14ac:dyDescent="0.4">
      <c r="A16" s="45" t="s">
        <v>21</v>
      </c>
      <c r="B16" s="45"/>
      <c r="C16" s="33"/>
      <c r="D16" s="34"/>
      <c r="E16" s="34"/>
      <c r="F16" s="34"/>
      <c r="G16" s="34"/>
      <c r="H16" s="35">
        <f>+SUBTOTAL(9, H17:H19)</f>
        <v>-143998</v>
      </c>
      <c r="I16" s="35">
        <f t="shared" ref="I16:J16" si="6">+SUBTOTAL(9, I17:I19)</f>
        <v>-3089.5443034378332</v>
      </c>
      <c r="J16" s="35">
        <f t="shared" si="6"/>
        <v>-147087.54430343784</v>
      </c>
    </row>
    <row r="17" spans="1:10" s="25" customFormat="1" x14ac:dyDescent="0.4">
      <c r="A17" s="31" t="s">
        <v>34</v>
      </c>
      <c r="B17" s="36"/>
      <c r="C17" s="37"/>
      <c r="D17" s="34"/>
      <c r="E17" s="34"/>
      <c r="F17" s="34"/>
      <c r="G17" s="34"/>
      <c r="H17" s="35">
        <f>+SUBTOTAL(9, H18:H19)</f>
        <v>-143998</v>
      </c>
      <c r="I17" s="35">
        <f t="shared" ref="I17:J17" si="7">+SUBTOTAL(9, I18:I19)</f>
        <v>-3089.5443034378332</v>
      </c>
      <c r="J17" s="35">
        <f t="shared" si="7"/>
        <v>-147087.54430343784</v>
      </c>
    </row>
    <row r="18" spans="1:10" s="25" customFormat="1" ht="25.75" x14ac:dyDescent="0.4">
      <c r="A18" s="23" t="s">
        <v>22</v>
      </c>
      <c r="B18" s="38" t="s">
        <v>32</v>
      </c>
      <c r="C18" s="23" t="s">
        <v>18</v>
      </c>
      <c r="D18" s="26"/>
      <c r="E18" s="26"/>
      <c r="F18" s="32" t="s">
        <v>29</v>
      </c>
      <c r="G18" s="23" t="s">
        <v>23</v>
      </c>
      <c r="H18" s="7">
        <v>-127848</v>
      </c>
      <c r="I18" s="7">
        <v>-3089.5443034378332</v>
      </c>
      <c r="J18" s="7">
        <f>+H18+I18</f>
        <v>-130937.54430343784</v>
      </c>
    </row>
    <row r="19" spans="1:10" s="25" customFormat="1" x14ac:dyDescent="0.4">
      <c r="A19" s="23"/>
      <c r="B19" s="23"/>
      <c r="C19" s="23" t="s">
        <v>18</v>
      </c>
      <c r="D19" s="26"/>
      <c r="E19" s="26"/>
      <c r="F19" s="32" t="s">
        <v>30</v>
      </c>
      <c r="G19" s="23" t="s">
        <v>24</v>
      </c>
      <c r="H19" s="7">
        <v>-16150</v>
      </c>
      <c r="I19" s="7"/>
      <c r="J19" s="7">
        <f t="shared" ref="J19:J21" si="8">+H19+I19</f>
        <v>-16150</v>
      </c>
    </row>
    <row r="20" spans="1:10" s="41" customFormat="1" x14ac:dyDescent="0.4">
      <c r="A20" s="33" t="s">
        <v>17</v>
      </c>
      <c r="B20" s="39"/>
      <c r="C20" s="40"/>
      <c r="D20" s="39"/>
      <c r="E20" s="39"/>
      <c r="F20" s="39"/>
      <c r="G20" s="39"/>
      <c r="H20" s="35">
        <f>+SUBTOTAL(9, H21:H21)</f>
        <v>-4000</v>
      </c>
      <c r="I20" s="35">
        <f t="shared" ref="I20:J20" si="9">+SUBTOTAL(9, I21:I21)</f>
        <v>0</v>
      </c>
      <c r="J20" s="35">
        <f t="shared" si="9"/>
        <v>-4000</v>
      </c>
    </row>
    <row r="21" spans="1:10" s="25" customFormat="1" x14ac:dyDescent="0.35">
      <c r="A21" s="23" t="s">
        <v>15</v>
      </c>
      <c r="B21" s="23" t="s">
        <v>16</v>
      </c>
      <c r="C21" s="23" t="s">
        <v>19</v>
      </c>
      <c r="D21" s="23"/>
      <c r="E21" s="23"/>
      <c r="F21" s="32" t="s">
        <v>31</v>
      </c>
      <c r="G21" s="22" t="s">
        <v>33</v>
      </c>
      <c r="H21" s="7">
        <v>-4000</v>
      </c>
      <c r="I21" s="7"/>
      <c r="J21" s="7">
        <f t="shared" si="8"/>
        <v>-4000</v>
      </c>
    </row>
    <row r="22" spans="1:10" ht="14.5" customHeight="1" x14ac:dyDescent="0.4"/>
    <row r="23" spans="1:10" ht="42" customHeight="1" x14ac:dyDescent="0.4">
      <c r="A23" s="46" t="s">
        <v>20</v>
      </c>
      <c r="B23" s="52"/>
      <c r="C23" s="52"/>
      <c r="D23" s="52"/>
      <c r="E23" s="52"/>
      <c r="F23" s="52"/>
      <c r="G23" s="52"/>
      <c r="H23" s="52"/>
      <c r="I23" s="52"/>
      <c r="J23" s="52"/>
    </row>
    <row r="24" spans="1:10" ht="27.65" customHeight="1" x14ac:dyDescent="0.4">
      <c r="A24" s="54"/>
      <c r="B24" s="54"/>
      <c r="C24" s="54"/>
      <c r="D24" s="54"/>
      <c r="E24" s="54"/>
      <c r="F24" s="54"/>
      <c r="G24" s="54"/>
      <c r="H24" s="25"/>
    </row>
    <row r="25" spans="1:10" x14ac:dyDescent="0.4">
      <c r="A25" s="24"/>
      <c r="B25" s="24"/>
      <c r="C25" s="24"/>
      <c r="D25" s="24"/>
      <c r="E25" s="24"/>
      <c r="F25" s="24"/>
      <c r="G25" s="24"/>
    </row>
  </sheetData>
  <autoFilter ref="A13:G21" xr:uid="{00000000-0001-0000-0000-000000000000}"/>
  <mergeCells count="3">
    <mergeCell ref="A16:B16"/>
    <mergeCell ref="F2:J2"/>
    <mergeCell ref="A23:J23"/>
  </mergeCells>
  <phoneticPr fontId="16" type="noConversion"/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>
    <oddFooter>Lk &amp;P &amp;N-st</oddFooter>
  </headerFooter>
  <customProperties>
    <customPr name="EpmWorksheetKeyString_GU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3E417755ECBB5488FF4B606C352B7C3" ma:contentTypeVersion="11" ma:contentTypeDescription="Create a new document." ma:contentTypeScope="" ma:versionID="975d1fc740f3dec1ef983c80ce9978b5">
  <xsd:schema xmlns:xsd="http://www.w3.org/2001/XMLSchema" xmlns:xs="http://www.w3.org/2001/XMLSchema" xmlns:p="http://schemas.microsoft.com/office/2006/metadata/properties" xmlns:ns2="e6f0d7a7-7317-4211-b722-0acf268d17fd" xmlns:ns3="9b483750-598d-46a0-877d-052f8f804d23" targetNamespace="http://schemas.microsoft.com/office/2006/metadata/properties" ma:root="true" ma:fieldsID="075d3f06a62957004ececc2406515c35" ns2:_="" ns3:_="">
    <xsd:import namespace="e6f0d7a7-7317-4211-b722-0acf268d17fd"/>
    <xsd:import namespace="9b483750-598d-46a0-877d-052f8f804d2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6f0d7a7-7317-4211-b722-0acf268d17f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8bf6974d-894c-4b76-94e9-da4eaeb0c39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483750-598d-46a0-877d-052f8f804d23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3f02065d-4fa9-4554-ae9c-ae72b0922f8b}" ma:internalName="TaxCatchAll" ma:showField="CatchAllData" ma:web="9b483750-598d-46a0-877d-052f8f804d2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b483750-598d-46a0-877d-052f8f804d23" xsi:nil="true"/>
    <lcf76f155ced4ddcb4097134ff3c332f xmlns="e6f0d7a7-7317-4211-b722-0acf268d17fd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878CF36-2919-4E83-B38E-78183027E2D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6f0d7a7-7317-4211-b722-0acf268d17fd"/>
    <ds:schemaRef ds:uri="9b483750-598d-46a0-877d-052f8f804d2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9DB6976-4D22-44FE-8B39-BF3B31B704D2}">
  <ds:schemaRefs>
    <ds:schemaRef ds:uri="http://purl.org/dc/terms/"/>
    <ds:schemaRef ds:uri="9b483750-598d-46a0-877d-052f8f804d23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e6f0d7a7-7317-4211-b722-0acf268d17fd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23607137-DAFE-481F-A3C9-5B43A8A331E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Lisa 4 RLK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Krista Fazijev</dc:creator>
  <cp:lastModifiedBy>Helena Siemann - MKM</cp:lastModifiedBy>
  <cp:lastPrinted>2025-01-08T10:09:52Z</cp:lastPrinted>
  <dcterms:created xsi:type="dcterms:W3CDTF">2022-12-27T12:48:44Z</dcterms:created>
  <dcterms:modified xsi:type="dcterms:W3CDTF">2025-06-19T10:37:27Z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0x01010093E417755ECBB5488FF4B606C352B7C3</vt:lpwstr>
  </property>
  <property fmtid="{D5CDD505-2E9C-101B-9397-08002B2CF9AE}" pid="3" name="Order">
    <vt:r8>687000</vt:r8>
  </property>
  <property fmtid="{D5CDD505-2E9C-101B-9397-08002B2CF9AE}" pid="4" name="MSIP_Label_defa4170-0d19-0005-0004-bc88714345d2_Enabled">
    <vt:lpwstr>true</vt:lpwstr>
  </property>
  <property fmtid="{D5CDD505-2E9C-101B-9397-08002B2CF9AE}" pid="5" name="MSIP_Label_defa4170-0d19-0005-0004-bc88714345d2_SetDate">
    <vt:lpwstr>2024-06-20T16:46:31Z</vt:lpwstr>
  </property>
  <property fmtid="{D5CDD505-2E9C-101B-9397-08002B2CF9AE}" pid="6" name="MSIP_Label_defa4170-0d19-0005-0004-bc88714345d2_Method">
    <vt:lpwstr>Standard</vt:lpwstr>
  </property>
  <property fmtid="{D5CDD505-2E9C-101B-9397-08002B2CF9AE}" pid="7" name="MSIP_Label_defa4170-0d19-0005-0004-bc88714345d2_Name">
    <vt:lpwstr>defa4170-0d19-0005-0004-bc88714345d2</vt:lpwstr>
  </property>
  <property fmtid="{D5CDD505-2E9C-101B-9397-08002B2CF9AE}" pid="8" name="MSIP_Label_defa4170-0d19-0005-0004-bc88714345d2_SiteId">
    <vt:lpwstr>8fe098d2-428d-4bd4-9803-7195fe96f0e2</vt:lpwstr>
  </property>
  <property fmtid="{D5CDD505-2E9C-101B-9397-08002B2CF9AE}" pid="9" name="MSIP_Label_defa4170-0d19-0005-0004-bc88714345d2_ActionId">
    <vt:lpwstr>1c92ed89-49ec-479b-ac99-5e93c748ad9e</vt:lpwstr>
  </property>
  <property fmtid="{D5CDD505-2E9C-101B-9397-08002B2CF9AE}" pid="10" name="MSIP_Label_defa4170-0d19-0005-0004-bc88714345d2_ContentBits">
    <vt:lpwstr>0</vt:lpwstr>
  </property>
  <property fmtid="{D5CDD505-2E9C-101B-9397-08002B2CF9AE}" pid="11" name="MediaServiceImageTags">
    <vt:lpwstr/>
  </property>
</Properties>
</file>